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040" activeTab="1"/>
  </bookViews>
  <sheets>
    <sheet name="ženske" sheetId="1" r:id="rId1"/>
    <sheet name="moški" sheetId="2" r:id="rId2"/>
  </sheets>
  <externalReferences>
    <externalReference r:id="rId3"/>
    <externalReference r:id="rId4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7" i="1"/>
  <c r="R6" i="1"/>
  <c r="R5" i="1"/>
  <c r="R4" i="1"/>
  <c r="Q4" i="1"/>
  <c r="Q5" i="1" s="1"/>
  <c r="Q6" i="1" s="1"/>
  <c r="Q7" i="1" s="1"/>
  <c r="R3" i="1"/>
  <c r="W14" i="2" l="1"/>
  <c r="W13" i="2"/>
  <c r="W12" i="2"/>
  <c r="W11" i="2"/>
  <c r="W10" i="2"/>
  <c r="W9" i="2"/>
  <c r="W8" i="2"/>
  <c r="W7" i="2"/>
  <c r="W6" i="2"/>
  <c r="W5" i="2"/>
  <c r="W4" i="2"/>
  <c r="V4" i="2"/>
  <c r="V5" i="2" s="1"/>
  <c r="V6" i="2" s="1"/>
  <c r="V7" i="2" s="1"/>
  <c r="W3" i="2"/>
</calcChain>
</file>

<file path=xl/sharedStrings.xml><?xml version="1.0" encoding="utf-8"?>
<sst xmlns="http://schemas.openxmlformats.org/spreadsheetml/2006/main" count="232" uniqueCount="43">
  <si>
    <t>Škrjanec / Drvarič</t>
  </si>
  <si>
    <t>vs</t>
  </si>
  <si>
    <t>Šenica / Butkovec</t>
  </si>
  <si>
    <t>Maraž / Marušič</t>
  </si>
  <si>
    <t>Hafner / Perčič</t>
  </si>
  <si>
    <t>Žavbi / Ledinek</t>
  </si>
  <si>
    <t>Marin / Špindler</t>
  </si>
  <si>
    <t>Renko / Erpič</t>
  </si>
  <si>
    <t>Lobnik / Primec</t>
  </si>
  <si>
    <t>Plahutnik / Dulai</t>
  </si>
  <si>
    <t>Kasnik / Plesec</t>
  </si>
  <si>
    <t>Košir / Tomazin</t>
  </si>
  <si>
    <t>Vrhunc / Vrhunc</t>
  </si>
  <si>
    <t>:</t>
  </si>
  <si>
    <t>EKIPA A</t>
  </si>
  <si>
    <t>EKIPA B</t>
  </si>
  <si>
    <t>NIZI</t>
  </si>
  <si>
    <t>2. NIZ</t>
  </si>
  <si>
    <t>1. NIZ</t>
  </si>
  <si>
    <t>3. NIZ</t>
  </si>
  <si>
    <t>1. KROG</t>
  </si>
  <si>
    <t>2. KROG</t>
  </si>
  <si>
    <t>REPASAŽ 1. KROG</t>
  </si>
  <si>
    <t>REPASAŽ 2. KROG</t>
  </si>
  <si>
    <t>3. KROG</t>
  </si>
  <si>
    <t>FINALE</t>
  </si>
  <si>
    <t>3. MESTO</t>
  </si>
  <si>
    <t>POLFINALE</t>
  </si>
  <si>
    <t>REPASAŽ    1. KROG</t>
  </si>
  <si>
    <t>REPASAŽ    2. KROG</t>
  </si>
  <si>
    <t>REPASAŽ    3. KROG</t>
  </si>
  <si>
    <t>Jančar / Jerman</t>
  </si>
  <si>
    <t>Babič / Črnko</t>
  </si>
  <si>
    <t>Polanec / Sužnik</t>
  </si>
  <si>
    <t>Belec / Hochstatter</t>
  </si>
  <si>
    <t>Bukovec / Bukovec</t>
  </si>
  <si>
    <t>Marolt / Mitrovič</t>
  </si>
  <si>
    <t>Mesto</t>
  </si>
  <si>
    <t>Ekipa</t>
  </si>
  <si>
    <t>Visokošolski zavod</t>
  </si>
  <si>
    <t>Univerza v Ljubljani</t>
  </si>
  <si>
    <t>Univerza v Mariboru</t>
  </si>
  <si>
    <t>Univerza na Primorskem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</si>
</sst>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vjezdan%20Mikic/Downloads/sistem_zensk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vjezdan%20Mikic/Downloads/sistem_mos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ekip"/>
      <sheetName val="Rezultati"/>
      <sheetName val="Sistem tekmovanja"/>
      <sheetName val="Lestvica"/>
    </sheetNames>
    <sheetDataSet>
      <sheetData sheetId="0"/>
      <sheetData sheetId="1">
        <row r="10">
          <cell r="D10" t="str">
            <v>Babič / Črnko</v>
          </cell>
          <cell r="F10" t="str">
            <v>Marolt / Mitrovič</v>
          </cell>
          <cell r="G10">
            <v>0</v>
          </cell>
          <cell r="I10">
            <v>1</v>
          </cell>
        </row>
        <row r="11">
          <cell r="D11" t="str">
            <v>Belec / Hochstatter</v>
          </cell>
          <cell r="F11" t="str">
            <v>Polanec / Sužnik</v>
          </cell>
          <cell r="G11">
            <v>0</v>
          </cell>
          <cell r="I11">
            <v>1</v>
          </cell>
        </row>
        <row r="14">
          <cell r="D14" t="str">
            <v>Marolt / Mitrovič</v>
          </cell>
          <cell r="F14" t="str">
            <v>Polanec / Sužnik</v>
          </cell>
          <cell r="G14">
            <v>0</v>
          </cell>
          <cell r="I14">
            <v>1</v>
          </cell>
        </row>
        <row r="15">
          <cell r="D15" t="str">
            <v>Jančar / Jerman</v>
          </cell>
          <cell r="F15" t="str">
            <v>Bukovec / Bukovec</v>
          </cell>
          <cell r="G15">
            <v>2</v>
          </cell>
          <cell r="I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ekip"/>
      <sheetName val="Rezultati"/>
      <sheetName val="Sistem tekmovanja"/>
      <sheetName val="Lestvica"/>
    </sheetNames>
    <sheetDataSet>
      <sheetData sheetId="0" refreshError="1"/>
      <sheetData sheetId="1">
        <row r="10">
          <cell r="D10" t="str">
            <v>Renko / Erpič</v>
          </cell>
          <cell r="F10" t="str">
            <v>Škrjanec / Drvarič</v>
          </cell>
          <cell r="G10">
            <v>1</v>
          </cell>
          <cell r="I10">
            <v>0</v>
          </cell>
        </row>
        <row r="11">
          <cell r="D11" t="str">
            <v>Marin / Špindler</v>
          </cell>
          <cell r="F11" t="str">
            <v>Kasnik / Plesec</v>
          </cell>
          <cell r="G11">
            <v>0</v>
          </cell>
          <cell r="I11">
            <v>1</v>
          </cell>
        </row>
        <row r="12">
          <cell r="D12" t="str">
            <v>Hafner / Perčič</v>
          </cell>
          <cell r="F12" t="str">
            <v>Žavbi / Ledinek</v>
          </cell>
          <cell r="G12">
            <v>0</v>
          </cell>
          <cell r="I12">
            <v>1</v>
          </cell>
        </row>
        <row r="13">
          <cell r="D13" t="str">
            <v>Šenica / Butkovec</v>
          </cell>
          <cell r="F13" t="str">
            <v>Vrhunc / Vrhunc</v>
          </cell>
          <cell r="G13">
            <v>0</v>
          </cell>
          <cell r="I13">
            <v>1</v>
          </cell>
        </row>
        <row r="16">
          <cell r="D16" t="str">
            <v>Renko / Erpič</v>
          </cell>
          <cell r="F16" t="str">
            <v>Kasnik / Plesec</v>
          </cell>
          <cell r="G16">
            <v>0</v>
          </cell>
          <cell r="I16">
            <v>1</v>
          </cell>
        </row>
        <row r="17">
          <cell r="D17" t="str">
            <v>Žavbi / Ledinek</v>
          </cell>
          <cell r="F17" t="str">
            <v>Vrhunc / Vrhunc</v>
          </cell>
          <cell r="G17">
            <v>0</v>
          </cell>
          <cell r="I17">
            <v>1</v>
          </cell>
        </row>
        <row r="18">
          <cell r="D18" t="str">
            <v>Košir / Tomazin</v>
          </cell>
          <cell r="F18" t="str">
            <v>Kasnik / Plesec</v>
          </cell>
          <cell r="G18">
            <v>0</v>
          </cell>
          <cell r="I18">
            <v>1</v>
          </cell>
        </row>
        <row r="19">
          <cell r="D19" t="str">
            <v>Maraž / Marušič</v>
          </cell>
          <cell r="F19" t="str">
            <v>Vrhunc / Vrhunc</v>
          </cell>
          <cell r="G19">
            <v>0</v>
          </cell>
          <cell r="I19">
            <v>1</v>
          </cell>
        </row>
        <row r="22">
          <cell r="D22" t="str">
            <v>Plahutnik / Dulai</v>
          </cell>
          <cell r="F22" t="str">
            <v>Lobnik / Primec</v>
          </cell>
          <cell r="G22">
            <v>2</v>
          </cell>
          <cell r="I22">
            <v>1</v>
          </cell>
        </row>
        <row r="23">
          <cell r="D23" t="str">
            <v>Kasnik / Plesec</v>
          </cell>
          <cell r="F23" t="str">
            <v>Vrhunc / Vrhunc</v>
          </cell>
          <cell r="G23">
            <v>1</v>
          </cell>
          <cell r="I23">
            <v>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150" zoomScaleNormal="150" workbookViewId="0">
      <selection activeCell="S5" sqref="S5"/>
    </sheetView>
  </sheetViews>
  <sheetFormatPr defaultRowHeight="14.25" x14ac:dyDescent="0.2"/>
  <cols>
    <col min="1" max="1" width="20" style="10" bestFit="1" customWidth="1"/>
    <col min="2" max="2" width="19" style="2" bestFit="1" customWidth="1"/>
    <col min="3" max="3" width="3.140625" style="2" bestFit="1" customWidth="1"/>
    <col min="4" max="4" width="19" style="2" bestFit="1" customWidth="1"/>
    <col min="5" max="5" width="2.140625" style="2" bestFit="1" customWidth="1"/>
    <col min="6" max="6" width="1.5703125" style="2" bestFit="1" customWidth="1"/>
    <col min="7" max="7" width="2.140625" style="2" bestFit="1" customWidth="1"/>
    <col min="8" max="8" width="1.7109375" style="2" customWidth="1"/>
    <col min="9" max="9" width="3.28515625" style="2" bestFit="1" customWidth="1"/>
    <col min="10" max="10" width="1.5703125" style="2" bestFit="1" customWidth="1"/>
    <col min="11" max="11" width="3.28515625" style="2" bestFit="1" customWidth="1"/>
    <col min="12" max="12" width="2.140625" style="2" customWidth="1"/>
    <col min="13" max="13" width="3.28515625" style="2" bestFit="1" customWidth="1"/>
    <col min="14" max="14" width="1.5703125" style="2" bestFit="1" customWidth="1"/>
    <col min="15" max="15" width="3.28515625" style="2" bestFit="1" customWidth="1"/>
    <col min="16" max="16" width="9.140625" style="2"/>
    <col min="17" max="17" width="6.5703125" style="2" bestFit="1" customWidth="1"/>
    <col min="18" max="18" width="18.140625" style="2" bestFit="1" customWidth="1"/>
    <col min="19" max="19" width="21" style="2" customWidth="1"/>
    <col min="20" max="16384" width="9.140625" style="2"/>
  </cols>
  <sheetData>
    <row r="2" spans="1:19" ht="15" x14ac:dyDescent="0.25">
      <c r="A2" s="11"/>
      <c r="B2" s="5" t="s">
        <v>14</v>
      </c>
      <c r="C2" s="5"/>
      <c r="D2" s="5" t="s">
        <v>15</v>
      </c>
      <c r="E2" s="23" t="s">
        <v>16</v>
      </c>
      <c r="F2" s="23"/>
      <c r="G2" s="23"/>
      <c r="H2" s="8"/>
      <c r="I2" s="24" t="s">
        <v>18</v>
      </c>
      <c r="J2" s="25"/>
      <c r="K2" s="26"/>
      <c r="L2" s="8"/>
      <c r="M2" s="23" t="s">
        <v>17</v>
      </c>
      <c r="N2" s="23"/>
      <c r="O2" s="23"/>
      <c r="Q2" s="15" t="s">
        <v>37</v>
      </c>
      <c r="R2" s="15" t="s">
        <v>38</v>
      </c>
      <c r="S2" s="16" t="s">
        <v>39</v>
      </c>
    </row>
    <row r="3" spans="1:19" ht="15" x14ac:dyDescent="0.25">
      <c r="A3" s="27" t="s">
        <v>20</v>
      </c>
      <c r="B3" s="5" t="s">
        <v>31</v>
      </c>
      <c r="C3" s="5" t="s">
        <v>1</v>
      </c>
      <c r="D3" s="5"/>
      <c r="E3" s="5">
        <v>1</v>
      </c>
      <c r="F3" s="5" t="s">
        <v>13</v>
      </c>
      <c r="G3" s="5">
        <v>0</v>
      </c>
      <c r="H3" s="8"/>
      <c r="I3" s="5">
        <v>21</v>
      </c>
      <c r="J3" s="5" t="s">
        <v>13</v>
      </c>
      <c r="K3" s="5">
        <v>0</v>
      </c>
      <c r="L3" s="8"/>
      <c r="M3" s="5"/>
      <c r="N3" s="5"/>
      <c r="O3" s="5"/>
      <c r="Q3" s="17">
        <v>1</v>
      </c>
      <c r="R3" s="18" t="str">
        <f>IF([1]Rezultati!$G$15=[1]Rezultati!$I$15,"1. Rank",IF([1]Rezultati!$G$15&gt;[1]Rezultati!$I$15,[1]Rezultati!$D$15,[1]Rezultati!$F$15))</f>
        <v>Jančar / Jerman</v>
      </c>
      <c r="S3" s="16" t="s">
        <v>40</v>
      </c>
    </row>
    <row r="4" spans="1:19" ht="15" x14ac:dyDescent="0.25">
      <c r="A4" s="27"/>
      <c r="B4" s="5" t="s">
        <v>32</v>
      </c>
      <c r="C4" s="5" t="s">
        <v>1</v>
      </c>
      <c r="D4" s="5" t="s">
        <v>33</v>
      </c>
      <c r="E4" s="5">
        <v>0</v>
      </c>
      <c r="F4" s="5" t="s">
        <v>13</v>
      </c>
      <c r="G4" s="5">
        <v>1</v>
      </c>
      <c r="H4" s="8"/>
      <c r="I4" s="5">
        <v>14</v>
      </c>
      <c r="J4" s="5" t="s">
        <v>13</v>
      </c>
      <c r="K4" s="5">
        <v>21</v>
      </c>
      <c r="L4" s="8"/>
      <c r="M4" s="5"/>
      <c r="N4" s="5"/>
      <c r="O4" s="5"/>
      <c r="Q4" s="17">
        <f>SUM(Q3,1)</f>
        <v>2</v>
      </c>
      <c r="R4" s="18" t="str">
        <f>IF([1]Rezultati!$G$15=[1]Rezultati!$I$15,"2. Rank",IF([1]Rezultati!$G$15&lt;[1]Rezultati!$I$15,[1]Rezultati!$D$15,[1]Rezultati!$F$15))</f>
        <v>Bukovec / Bukovec</v>
      </c>
      <c r="S4" s="16" t="s">
        <v>40</v>
      </c>
    </row>
    <row r="5" spans="1:19" ht="15" x14ac:dyDescent="0.25">
      <c r="A5" s="27"/>
      <c r="B5" s="5" t="s">
        <v>34</v>
      </c>
      <c r="C5" s="5" t="s">
        <v>1</v>
      </c>
      <c r="D5" s="5" t="s">
        <v>35</v>
      </c>
      <c r="E5" s="5">
        <v>0</v>
      </c>
      <c r="F5" s="5" t="s">
        <v>13</v>
      </c>
      <c r="G5" s="5">
        <v>1</v>
      </c>
      <c r="H5" s="8"/>
      <c r="I5" s="5">
        <v>9</v>
      </c>
      <c r="J5" s="5" t="s">
        <v>13</v>
      </c>
      <c r="K5" s="5">
        <v>21</v>
      </c>
      <c r="L5" s="8"/>
      <c r="M5" s="5"/>
      <c r="N5" s="5"/>
      <c r="O5" s="5"/>
      <c r="Q5" s="17">
        <f>SUM(Q4,1)</f>
        <v>3</v>
      </c>
      <c r="R5" s="18" t="str">
        <f>IF([1]Rezultati!$G$14=[1]Rezultati!$I$14,"3. Rank",IF([1]Rezultati!$G$14&gt;[1]Rezultati!$I$14,[1]Rezultati!$D$14,[1]Rezultati!$F$14))</f>
        <v>Polanec / Sužnik</v>
      </c>
      <c r="S5" s="16" t="s">
        <v>41</v>
      </c>
    </row>
    <row r="6" spans="1:19" ht="15" x14ac:dyDescent="0.25">
      <c r="A6" s="27"/>
      <c r="B6" s="5" t="s">
        <v>36</v>
      </c>
      <c r="C6" s="5" t="s">
        <v>1</v>
      </c>
      <c r="D6" s="5"/>
      <c r="E6" s="5">
        <v>1</v>
      </c>
      <c r="F6" s="5" t="s">
        <v>13</v>
      </c>
      <c r="G6" s="5">
        <v>0</v>
      </c>
      <c r="H6" s="8"/>
      <c r="I6" s="5">
        <v>21</v>
      </c>
      <c r="J6" s="5" t="s">
        <v>13</v>
      </c>
      <c r="K6" s="5">
        <v>0</v>
      </c>
      <c r="L6" s="8"/>
      <c r="M6" s="5"/>
      <c r="N6" s="5"/>
      <c r="O6" s="5"/>
      <c r="Q6" s="17">
        <f>SUM(Q5,1)</f>
        <v>4</v>
      </c>
      <c r="R6" s="18" t="str">
        <f>IF([1]Rezultati!$G$14=[1]Rezultati!$I$14,"4. Rank",IF([1]Rezultati!$G$14&lt;[1]Rezultati!$I$14,[1]Rezultati!$D$14,[1]Rezultati!$F$14))</f>
        <v>Marolt / Mitrovič</v>
      </c>
      <c r="S6" s="16" t="s">
        <v>40</v>
      </c>
    </row>
    <row r="7" spans="1:19" ht="15" x14ac:dyDescent="0.25">
      <c r="A7" s="22" t="s">
        <v>21</v>
      </c>
      <c r="B7" s="5" t="s">
        <v>31</v>
      </c>
      <c r="C7" s="5" t="s">
        <v>1</v>
      </c>
      <c r="D7" s="5" t="s">
        <v>33</v>
      </c>
      <c r="E7" s="5">
        <v>1</v>
      </c>
      <c r="F7" s="5" t="s">
        <v>13</v>
      </c>
      <c r="G7" s="5">
        <v>0</v>
      </c>
      <c r="H7" s="8"/>
      <c r="I7" s="5">
        <v>21</v>
      </c>
      <c r="J7" s="5" t="s">
        <v>13</v>
      </c>
      <c r="K7" s="5">
        <v>11</v>
      </c>
      <c r="L7" s="8"/>
      <c r="M7" s="5"/>
      <c r="N7" s="5"/>
      <c r="O7" s="5"/>
      <c r="Q7" s="17">
        <f>SUM(Q6,1)</f>
        <v>5</v>
      </c>
      <c r="R7" s="18" t="str">
        <f>IF([1]Rezultati!$G$10=[1]Rezultati!$I$10,"5. Rank",IF([1]Rezultati!$G$10&lt;[1]Rezultati!$I$10,[1]Rezultati!$D$10,[1]Rezultati!$F$10))</f>
        <v>Babič / Črnko</v>
      </c>
      <c r="S7" s="16" t="s">
        <v>41</v>
      </c>
    </row>
    <row r="8" spans="1:19" ht="15" x14ac:dyDescent="0.25">
      <c r="A8" s="22"/>
      <c r="B8" s="5" t="s">
        <v>35</v>
      </c>
      <c r="C8" s="5" t="s">
        <v>1</v>
      </c>
      <c r="D8" s="5" t="s">
        <v>36</v>
      </c>
      <c r="E8" s="5">
        <v>1</v>
      </c>
      <c r="F8" s="5" t="s">
        <v>13</v>
      </c>
      <c r="G8" s="5">
        <v>0</v>
      </c>
      <c r="H8" s="8"/>
      <c r="I8" s="5">
        <v>21</v>
      </c>
      <c r="J8" s="5" t="s">
        <v>13</v>
      </c>
      <c r="K8" s="5">
        <v>9</v>
      </c>
      <c r="L8" s="8"/>
      <c r="M8" s="5"/>
      <c r="N8" s="5"/>
      <c r="O8" s="5"/>
      <c r="Q8" s="17">
        <v>5</v>
      </c>
      <c r="R8" s="18" t="str">
        <f>IF([1]Rezultati!$G$11=[1]Rezultati!$I$11,"5. Rank",IF([1]Rezultati!$G$11&lt;[1]Rezultati!$I$11,[1]Rezultati!$D$11,[1]Rezultati!$F$11))</f>
        <v>Belec / Hochstatter</v>
      </c>
      <c r="S8" s="16" t="s">
        <v>41</v>
      </c>
    </row>
    <row r="9" spans="1:19" ht="15" x14ac:dyDescent="0.25">
      <c r="A9" s="22" t="s">
        <v>22</v>
      </c>
      <c r="B9" s="5"/>
      <c r="C9" s="5" t="s">
        <v>1</v>
      </c>
      <c r="D9" s="5" t="s">
        <v>32</v>
      </c>
      <c r="E9" s="5">
        <v>0</v>
      </c>
      <c r="F9" s="5" t="s">
        <v>13</v>
      </c>
      <c r="G9" s="5">
        <v>1</v>
      </c>
      <c r="H9" s="8"/>
      <c r="I9" s="5">
        <v>0</v>
      </c>
      <c r="J9" s="5" t="s">
        <v>13</v>
      </c>
      <c r="K9" s="5">
        <v>21</v>
      </c>
      <c r="L9" s="8"/>
      <c r="M9" s="5"/>
      <c r="N9" s="5"/>
      <c r="O9" s="5"/>
      <c r="Q9" s="19"/>
      <c r="R9" s="19"/>
      <c r="S9" s="19"/>
    </row>
    <row r="10" spans="1:19" x14ac:dyDescent="0.2">
      <c r="A10" s="22"/>
      <c r="B10" s="5" t="s">
        <v>34</v>
      </c>
      <c r="C10" s="5" t="s">
        <v>1</v>
      </c>
      <c r="D10" s="5"/>
      <c r="E10" s="5">
        <v>1</v>
      </c>
      <c r="F10" s="5" t="s">
        <v>13</v>
      </c>
      <c r="G10" s="5">
        <v>0</v>
      </c>
      <c r="H10" s="8"/>
      <c r="I10" s="5">
        <v>21</v>
      </c>
      <c r="J10" s="5" t="s">
        <v>13</v>
      </c>
      <c r="K10" s="5">
        <v>0</v>
      </c>
      <c r="L10" s="8"/>
      <c r="M10" s="5"/>
      <c r="N10" s="5"/>
      <c r="O10" s="5"/>
    </row>
    <row r="11" spans="1:19" x14ac:dyDescent="0.2">
      <c r="A11" s="22" t="s">
        <v>23</v>
      </c>
      <c r="B11" s="5" t="s">
        <v>32</v>
      </c>
      <c r="C11" s="5" t="s">
        <v>1</v>
      </c>
      <c r="D11" s="5" t="s">
        <v>36</v>
      </c>
      <c r="E11" s="5">
        <v>0</v>
      </c>
      <c r="F11" s="5" t="s">
        <v>13</v>
      </c>
      <c r="G11" s="5">
        <v>1</v>
      </c>
      <c r="H11" s="8"/>
      <c r="I11" s="5">
        <v>16</v>
      </c>
      <c r="J11" s="5" t="s">
        <v>13</v>
      </c>
      <c r="K11" s="5">
        <v>21</v>
      </c>
      <c r="L11" s="8"/>
      <c r="M11" s="5"/>
      <c r="N11" s="5"/>
      <c r="O11" s="5"/>
    </row>
    <row r="12" spans="1:19" x14ac:dyDescent="0.2">
      <c r="A12" s="22"/>
      <c r="B12" s="5" t="s">
        <v>34</v>
      </c>
      <c r="C12" s="5" t="s">
        <v>1</v>
      </c>
      <c r="D12" s="5" t="s">
        <v>33</v>
      </c>
      <c r="E12" s="5">
        <v>0</v>
      </c>
      <c r="F12" s="5" t="s">
        <v>13</v>
      </c>
      <c r="G12" s="5">
        <v>1</v>
      </c>
      <c r="H12" s="8"/>
      <c r="I12" s="5">
        <v>10</v>
      </c>
      <c r="J12" s="5" t="s">
        <v>13</v>
      </c>
      <c r="K12" s="5">
        <v>21</v>
      </c>
      <c r="L12" s="8"/>
      <c r="M12" s="5"/>
      <c r="N12" s="5"/>
      <c r="O12" s="5"/>
    </row>
    <row r="13" spans="1:19" x14ac:dyDescent="0.2">
      <c r="A13" s="22" t="s">
        <v>27</v>
      </c>
      <c r="B13" s="5" t="s">
        <v>31</v>
      </c>
      <c r="C13" s="5" t="s">
        <v>1</v>
      </c>
      <c r="D13" s="5" t="s">
        <v>36</v>
      </c>
      <c r="E13" s="5">
        <v>1</v>
      </c>
      <c r="F13" s="5" t="s">
        <v>13</v>
      </c>
      <c r="G13" s="5">
        <v>0</v>
      </c>
      <c r="H13" s="8"/>
      <c r="I13" s="5">
        <v>21</v>
      </c>
      <c r="J13" s="5" t="s">
        <v>13</v>
      </c>
      <c r="K13" s="5">
        <v>12</v>
      </c>
      <c r="L13" s="8"/>
      <c r="M13" s="5"/>
      <c r="N13" s="5"/>
      <c r="O13" s="5"/>
    </row>
    <row r="14" spans="1:19" x14ac:dyDescent="0.2">
      <c r="A14" s="22"/>
      <c r="B14" s="5" t="s">
        <v>35</v>
      </c>
      <c r="C14" s="5" t="s">
        <v>1</v>
      </c>
      <c r="D14" s="5" t="s">
        <v>33</v>
      </c>
      <c r="E14" s="5">
        <v>1</v>
      </c>
      <c r="F14" s="5" t="s">
        <v>13</v>
      </c>
      <c r="G14" s="5">
        <v>0</v>
      </c>
      <c r="H14" s="8"/>
      <c r="I14" s="5">
        <v>21</v>
      </c>
      <c r="J14" s="5" t="s">
        <v>13</v>
      </c>
      <c r="K14" s="5">
        <v>11</v>
      </c>
      <c r="L14" s="8"/>
      <c r="M14" s="5"/>
      <c r="N14" s="5"/>
      <c r="O14" s="5"/>
    </row>
    <row r="15" spans="1:19" x14ac:dyDescent="0.2">
      <c r="A15" s="11" t="s">
        <v>26</v>
      </c>
      <c r="B15" s="5" t="s">
        <v>36</v>
      </c>
      <c r="C15" s="5" t="s">
        <v>1</v>
      </c>
      <c r="D15" s="5" t="s">
        <v>33</v>
      </c>
      <c r="E15" s="5">
        <v>0</v>
      </c>
      <c r="F15" s="5" t="s">
        <v>13</v>
      </c>
      <c r="G15" s="5">
        <v>1</v>
      </c>
      <c r="H15" s="8"/>
      <c r="I15" s="5">
        <v>8</v>
      </c>
      <c r="J15" s="5" t="s">
        <v>13</v>
      </c>
      <c r="K15" s="5">
        <v>21</v>
      </c>
      <c r="L15" s="8"/>
      <c r="M15" s="5"/>
      <c r="N15" s="5"/>
      <c r="O15" s="5"/>
    </row>
    <row r="16" spans="1:19" x14ac:dyDescent="0.2">
      <c r="A16" s="11" t="s">
        <v>25</v>
      </c>
      <c r="B16" s="5" t="s">
        <v>31</v>
      </c>
      <c r="C16" s="5" t="s">
        <v>1</v>
      </c>
      <c r="D16" s="5" t="s">
        <v>35</v>
      </c>
      <c r="E16" s="5">
        <v>2</v>
      </c>
      <c r="F16" s="5" t="s">
        <v>13</v>
      </c>
      <c r="G16" s="5">
        <v>0</v>
      </c>
      <c r="H16" s="8"/>
      <c r="I16" s="5">
        <v>16</v>
      </c>
      <c r="J16" s="5" t="s">
        <v>13</v>
      </c>
      <c r="K16" s="5">
        <v>14</v>
      </c>
      <c r="L16" s="8"/>
      <c r="M16" s="5">
        <v>15</v>
      </c>
      <c r="N16" s="5" t="s">
        <v>13</v>
      </c>
      <c r="O16" s="5">
        <v>13</v>
      </c>
    </row>
  </sheetData>
  <mergeCells count="8">
    <mergeCell ref="A11:A12"/>
    <mergeCell ref="A13:A14"/>
    <mergeCell ref="E2:G2"/>
    <mergeCell ref="M2:O2"/>
    <mergeCell ref="I2:K2"/>
    <mergeCell ref="A3:A6"/>
    <mergeCell ref="A7:A8"/>
    <mergeCell ref="A9:A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tabSelected="1" topLeftCell="A10" zoomScale="150" zoomScaleNormal="150" workbookViewId="0">
      <selection activeCell="Q29" sqref="Q29"/>
    </sheetView>
  </sheetViews>
  <sheetFormatPr defaultRowHeight="15" x14ac:dyDescent="0.25"/>
  <cols>
    <col min="1" max="1" width="3.28515625" customWidth="1"/>
    <col min="2" max="2" width="14.42578125" style="1" customWidth="1"/>
    <col min="3" max="3" width="18" bestFit="1" customWidth="1"/>
    <col min="4" max="4" width="2.85546875" bestFit="1" customWidth="1"/>
    <col min="5" max="5" width="18" bestFit="1" customWidth="1"/>
    <col min="6" max="6" width="2.140625" bestFit="1" customWidth="1"/>
    <col min="7" max="7" width="1.5703125" bestFit="1" customWidth="1"/>
    <col min="8" max="8" width="2.140625" bestFit="1" customWidth="1"/>
    <col min="9" max="9" width="2.85546875" customWidth="1"/>
    <col min="10" max="10" width="3.28515625" bestFit="1" customWidth="1"/>
    <col min="11" max="11" width="1.5703125" bestFit="1" customWidth="1"/>
    <col min="12" max="12" width="3.28515625" bestFit="1" customWidth="1"/>
    <col min="13" max="13" width="3" customWidth="1"/>
    <col min="14" max="14" width="3.28515625" bestFit="1" customWidth="1"/>
    <col min="15" max="15" width="1.5703125" bestFit="1" customWidth="1"/>
    <col min="16" max="16" width="3.28515625" bestFit="1" customWidth="1"/>
    <col min="17" max="17" width="3" customWidth="1"/>
    <col min="18" max="18" width="3.28515625" bestFit="1" customWidth="1"/>
    <col min="19" max="19" width="1.5703125" bestFit="1" customWidth="1"/>
    <col min="20" max="20" width="3.28515625" bestFit="1" customWidth="1"/>
    <col min="23" max="23" width="16.7109375" bestFit="1" customWidth="1"/>
    <col min="24" max="24" width="22.85546875" bestFit="1" customWidth="1"/>
  </cols>
  <sheetData>
    <row r="2" spans="2:24" x14ac:dyDescent="0.25">
      <c r="B2" s="3"/>
      <c r="C2" s="5" t="s">
        <v>14</v>
      </c>
      <c r="D2" s="5"/>
      <c r="E2" s="5" t="s">
        <v>15</v>
      </c>
      <c r="F2" s="23" t="s">
        <v>16</v>
      </c>
      <c r="G2" s="23"/>
      <c r="H2" s="23"/>
      <c r="I2" s="7"/>
      <c r="J2" s="4" t="s">
        <v>18</v>
      </c>
      <c r="K2" s="4"/>
      <c r="L2" s="4"/>
      <c r="M2" s="7"/>
      <c r="N2" s="23" t="s">
        <v>17</v>
      </c>
      <c r="O2" s="23"/>
      <c r="P2" s="23"/>
      <c r="Q2" s="8"/>
      <c r="R2" s="23" t="s">
        <v>19</v>
      </c>
      <c r="S2" s="23"/>
      <c r="T2" s="23"/>
      <c r="V2" s="13" t="s">
        <v>37</v>
      </c>
      <c r="W2" s="21" t="s">
        <v>38</v>
      </c>
      <c r="X2" s="16" t="s">
        <v>39</v>
      </c>
    </row>
    <row r="3" spans="2:24" x14ac:dyDescent="0.25">
      <c r="B3" s="27" t="s">
        <v>20</v>
      </c>
      <c r="C3" s="5" t="s">
        <v>0</v>
      </c>
      <c r="D3" s="5" t="s">
        <v>1</v>
      </c>
      <c r="E3" s="5" t="s">
        <v>2</v>
      </c>
      <c r="F3" s="12">
        <v>1</v>
      </c>
      <c r="G3" s="12" t="s">
        <v>13</v>
      </c>
      <c r="H3" s="12">
        <v>0</v>
      </c>
      <c r="I3" s="8"/>
      <c r="J3" s="12">
        <v>21</v>
      </c>
      <c r="K3" s="12" t="s">
        <v>13</v>
      </c>
      <c r="L3" s="12">
        <v>12</v>
      </c>
      <c r="M3" s="8"/>
      <c r="N3" s="12"/>
      <c r="O3" s="12"/>
      <c r="P3" s="12"/>
      <c r="Q3" s="8"/>
      <c r="R3" s="12"/>
      <c r="S3" s="12"/>
      <c r="T3" s="12"/>
      <c r="V3" s="14">
        <v>1</v>
      </c>
      <c r="W3" s="9" t="str">
        <f>IF([2]Rezultati!$G$23=[2]Rezultati!$I$23,"1. Rank",IF([2]Rezultati!$G$23&gt;[2]Rezultati!$I$23,[2]Rezultati!$D$23,[2]Rezultati!$F$23))</f>
        <v>Vrhunc / Vrhunc</v>
      </c>
      <c r="X3" s="20" t="s">
        <v>40</v>
      </c>
    </row>
    <row r="4" spans="2:24" x14ac:dyDescent="0.25">
      <c r="B4" s="27"/>
      <c r="C4" s="5" t="s">
        <v>3</v>
      </c>
      <c r="D4" s="5" t="s">
        <v>1</v>
      </c>
      <c r="E4" s="5" t="s">
        <v>4</v>
      </c>
      <c r="F4" s="12">
        <v>1</v>
      </c>
      <c r="G4" s="12" t="s">
        <v>13</v>
      </c>
      <c r="H4" s="12">
        <v>0</v>
      </c>
      <c r="I4" s="8"/>
      <c r="J4" s="12">
        <v>21</v>
      </c>
      <c r="K4" s="12" t="s">
        <v>13</v>
      </c>
      <c r="L4" s="12">
        <v>9</v>
      </c>
      <c r="M4" s="8"/>
      <c r="N4" s="12"/>
      <c r="O4" s="12"/>
      <c r="P4" s="12"/>
      <c r="Q4" s="8"/>
      <c r="R4" s="12"/>
      <c r="S4" s="12"/>
      <c r="T4" s="12"/>
      <c r="V4" s="14">
        <f>SUM(V3,1)</f>
        <v>2</v>
      </c>
      <c r="W4" s="9" t="str">
        <f>IF([2]Rezultati!$G$23=[2]Rezultati!$I$23,"2. Rank",IF([2]Rezultati!$G$23&lt;[2]Rezultati!$I$23,[2]Rezultati!$D$23,[2]Rezultati!$F$23))</f>
        <v>Kasnik / Plesec</v>
      </c>
      <c r="X4" s="16" t="s">
        <v>41</v>
      </c>
    </row>
    <row r="5" spans="2:24" x14ac:dyDescent="0.25">
      <c r="B5" s="27"/>
      <c r="C5" s="5" t="s">
        <v>5</v>
      </c>
      <c r="D5" s="5" t="s">
        <v>1</v>
      </c>
      <c r="E5" s="5" t="s">
        <v>6</v>
      </c>
      <c r="F5" s="12">
        <v>1</v>
      </c>
      <c r="G5" s="12" t="s">
        <v>13</v>
      </c>
      <c r="H5" s="12">
        <v>0</v>
      </c>
      <c r="I5" s="8"/>
      <c r="J5" s="12">
        <v>21</v>
      </c>
      <c r="K5" s="12" t="s">
        <v>13</v>
      </c>
      <c r="L5" s="12">
        <v>18</v>
      </c>
      <c r="M5" s="8"/>
      <c r="N5" s="12"/>
      <c r="O5" s="12"/>
      <c r="P5" s="12"/>
      <c r="Q5" s="8"/>
      <c r="R5" s="12"/>
      <c r="S5" s="12"/>
      <c r="T5" s="12"/>
      <c r="V5" s="14">
        <f>SUM(V4,1)</f>
        <v>3</v>
      </c>
      <c r="W5" s="9" t="str">
        <f>IF([2]Rezultati!$G$22=[2]Rezultati!$I$22,"3. Rank",IF([2]Rezultati!$G$22&gt;[2]Rezultati!$I$22,[2]Rezultati!$D$22,[2]Rezultati!$F$22))</f>
        <v>Plahutnik / Dulai</v>
      </c>
      <c r="X5" s="20" t="s">
        <v>40</v>
      </c>
    </row>
    <row r="6" spans="2:24" x14ac:dyDescent="0.25">
      <c r="B6" s="27"/>
      <c r="C6" s="5" t="s">
        <v>7</v>
      </c>
      <c r="D6" s="5" t="s">
        <v>1</v>
      </c>
      <c r="E6" s="5" t="s">
        <v>8</v>
      </c>
      <c r="F6" s="12">
        <v>0</v>
      </c>
      <c r="G6" s="12" t="s">
        <v>13</v>
      </c>
      <c r="H6" s="12">
        <v>1</v>
      </c>
      <c r="I6" s="8"/>
      <c r="J6" s="12">
        <v>13</v>
      </c>
      <c r="K6" s="12" t="s">
        <v>13</v>
      </c>
      <c r="L6" s="12">
        <v>21</v>
      </c>
      <c r="M6" s="8"/>
      <c r="N6" s="12"/>
      <c r="O6" s="12"/>
      <c r="P6" s="12"/>
      <c r="Q6" s="8"/>
      <c r="R6" s="12"/>
      <c r="S6" s="12"/>
      <c r="T6" s="12"/>
      <c r="V6" s="14">
        <f>SUM(V5,1)</f>
        <v>4</v>
      </c>
      <c r="W6" s="9" t="str">
        <f>IF([2]Rezultati!$G$22=[2]Rezultati!$I$22,"4. Rank",IF([2]Rezultati!$G$22&lt;[2]Rezultati!$I$22,[2]Rezultati!$D$22,[2]Rezultati!$F$22))</f>
        <v>Lobnik / Primec</v>
      </c>
      <c r="X6" s="16" t="s">
        <v>41</v>
      </c>
    </row>
    <row r="7" spans="2:24" x14ac:dyDescent="0.25">
      <c r="B7" s="27" t="s">
        <v>21</v>
      </c>
      <c r="C7" s="5" t="s">
        <v>9</v>
      </c>
      <c r="D7" s="5" t="s">
        <v>1</v>
      </c>
      <c r="E7" s="5" t="s">
        <v>0</v>
      </c>
      <c r="F7" s="12">
        <v>1</v>
      </c>
      <c r="G7" s="12" t="s">
        <v>13</v>
      </c>
      <c r="H7" s="12">
        <v>0</v>
      </c>
      <c r="I7" s="8"/>
      <c r="J7" s="12">
        <v>27</v>
      </c>
      <c r="K7" s="12" t="s">
        <v>13</v>
      </c>
      <c r="L7" s="12">
        <v>25</v>
      </c>
      <c r="M7" s="8"/>
      <c r="N7" s="12"/>
      <c r="O7" s="12"/>
      <c r="P7" s="12"/>
      <c r="Q7" s="8"/>
      <c r="R7" s="12"/>
      <c r="S7" s="12"/>
      <c r="T7" s="12"/>
      <c r="V7" s="14">
        <f>SUM(V6,1)</f>
        <v>5</v>
      </c>
      <c r="W7" s="9" t="str">
        <f>IF([2]Rezultati!$G$18=[2]Rezultati!$I$18,"5. Rank",IF([2]Rezultati!$G$18&lt;[2]Rezultati!$I$18,[2]Rezultati!$D$18,[2]Rezultati!$F$18))</f>
        <v>Košir / Tomazin</v>
      </c>
      <c r="X7" s="20" t="s">
        <v>40</v>
      </c>
    </row>
    <row r="8" spans="2:24" x14ac:dyDescent="0.25">
      <c r="B8" s="27"/>
      <c r="C8" s="5" t="s">
        <v>3</v>
      </c>
      <c r="D8" s="5" t="s">
        <v>1</v>
      </c>
      <c r="E8" s="5" t="s">
        <v>10</v>
      </c>
      <c r="F8" s="12">
        <v>1</v>
      </c>
      <c r="G8" s="12" t="s">
        <v>13</v>
      </c>
      <c r="H8" s="12">
        <v>0</v>
      </c>
      <c r="I8" s="8"/>
      <c r="J8" s="12">
        <v>21</v>
      </c>
      <c r="K8" s="12" t="s">
        <v>13</v>
      </c>
      <c r="L8" s="12">
        <v>15</v>
      </c>
      <c r="M8" s="8"/>
      <c r="N8" s="12"/>
      <c r="O8" s="12"/>
      <c r="P8" s="12"/>
      <c r="Q8" s="8"/>
      <c r="R8" s="12"/>
      <c r="S8" s="12"/>
      <c r="T8" s="12"/>
      <c r="V8" s="14">
        <v>5</v>
      </c>
      <c r="W8" s="9" t="str">
        <f>IF([2]Rezultati!$G$19=[2]Rezultati!$I$19,"5. Rank",IF([2]Rezultati!$G$19&lt;[2]Rezultati!$I$19,[2]Rezultati!$D$19,[2]Rezultati!$F$19))</f>
        <v>Maraž / Marušič</v>
      </c>
      <c r="X8" s="20" t="s">
        <v>40</v>
      </c>
    </row>
    <row r="9" spans="2:24" x14ac:dyDescent="0.25">
      <c r="B9" s="27"/>
      <c r="C9" s="5" t="s">
        <v>11</v>
      </c>
      <c r="D9" s="5" t="s">
        <v>1</v>
      </c>
      <c r="E9" s="5" t="s">
        <v>5</v>
      </c>
      <c r="F9" s="12">
        <v>1</v>
      </c>
      <c r="G9" s="12" t="s">
        <v>13</v>
      </c>
      <c r="H9" s="12">
        <v>0</v>
      </c>
      <c r="I9" s="8"/>
      <c r="J9" s="12">
        <v>21</v>
      </c>
      <c r="K9" s="12" t="s">
        <v>13</v>
      </c>
      <c r="L9" s="12">
        <v>19</v>
      </c>
      <c r="M9" s="8"/>
      <c r="N9" s="12"/>
      <c r="O9" s="12"/>
      <c r="P9" s="12"/>
      <c r="Q9" s="8"/>
      <c r="R9" s="12"/>
      <c r="S9" s="12"/>
      <c r="T9" s="12"/>
      <c r="V9" s="14">
        <v>7</v>
      </c>
      <c r="W9" s="9" t="str">
        <f>IF([2]Rezultati!$G$16=[2]Rezultati!$I$16,"7. Rank",IF([2]Rezultati!$G$16&lt;[2]Rezultati!$I$16,[2]Rezultati!$D$16,[2]Rezultati!$F$16))</f>
        <v>Renko / Erpič</v>
      </c>
      <c r="X9" s="20" t="s">
        <v>40</v>
      </c>
    </row>
    <row r="10" spans="2:24" x14ac:dyDescent="0.25">
      <c r="B10" s="27"/>
      <c r="C10" s="5" t="s">
        <v>8</v>
      </c>
      <c r="D10" s="5" t="s">
        <v>1</v>
      </c>
      <c r="E10" s="5" t="s">
        <v>12</v>
      </c>
      <c r="F10" s="12">
        <v>1</v>
      </c>
      <c r="G10" s="12" t="s">
        <v>13</v>
      </c>
      <c r="H10" s="12">
        <v>0</v>
      </c>
      <c r="I10" s="8"/>
      <c r="J10" s="12">
        <v>21</v>
      </c>
      <c r="K10" s="12" t="s">
        <v>13</v>
      </c>
      <c r="L10" s="12">
        <v>18</v>
      </c>
      <c r="M10" s="8"/>
      <c r="N10" s="12"/>
      <c r="O10" s="12"/>
      <c r="P10" s="12"/>
      <c r="Q10" s="8"/>
      <c r="R10" s="12"/>
      <c r="S10" s="12"/>
      <c r="T10" s="12"/>
      <c r="V10" s="14">
        <v>7</v>
      </c>
      <c r="W10" s="9" t="str">
        <f>IF([2]Rezultati!$G$17=[2]Rezultati!$I$17,"7. Rank",IF([2]Rezultati!$G$17&lt;[2]Rezultati!$I$17,[2]Rezultati!$D$17,[2]Rezultati!$F$17))</f>
        <v>Žavbi / Ledinek</v>
      </c>
      <c r="X10" s="20" t="s">
        <v>40</v>
      </c>
    </row>
    <row r="11" spans="2:24" x14ac:dyDescent="0.25">
      <c r="B11" s="27" t="s">
        <v>28</v>
      </c>
      <c r="C11" s="5" t="s">
        <v>7</v>
      </c>
      <c r="D11" s="5" t="s">
        <v>1</v>
      </c>
      <c r="E11" s="5" t="s">
        <v>0</v>
      </c>
      <c r="F11" s="12">
        <v>1</v>
      </c>
      <c r="G11" s="12" t="s">
        <v>13</v>
      </c>
      <c r="H11" s="12">
        <v>0</v>
      </c>
      <c r="I11" s="8"/>
      <c r="J11" s="12">
        <v>21</v>
      </c>
      <c r="K11" s="12" t="s">
        <v>13</v>
      </c>
      <c r="L11" s="12">
        <v>17</v>
      </c>
      <c r="M11" s="8"/>
      <c r="N11" s="12"/>
      <c r="O11" s="12"/>
      <c r="P11" s="12"/>
      <c r="Q11" s="8"/>
      <c r="R11" s="12"/>
      <c r="S11" s="12"/>
      <c r="T11" s="12"/>
      <c r="V11" s="14">
        <v>9</v>
      </c>
      <c r="W11" s="9" t="str">
        <f>IF([2]Rezultati!$G$10=[2]Rezultati!$I$10,"9. Rank",IF([2]Rezultati!$G$10&lt;[2]Rezultati!$I$10,[2]Rezultati!$D$10,[2]Rezultati!$F$10))</f>
        <v>Škrjanec / Drvarič</v>
      </c>
      <c r="X11" s="16" t="s">
        <v>41</v>
      </c>
    </row>
    <row r="12" spans="2:24" x14ac:dyDescent="0.25">
      <c r="B12" s="27"/>
      <c r="C12" s="5" t="s">
        <v>6</v>
      </c>
      <c r="D12" s="5" t="s">
        <v>1</v>
      </c>
      <c r="E12" s="5" t="s">
        <v>10</v>
      </c>
      <c r="F12" s="12">
        <v>0</v>
      </c>
      <c r="G12" s="12" t="s">
        <v>13</v>
      </c>
      <c r="H12" s="12">
        <v>1</v>
      </c>
      <c r="I12" s="8"/>
      <c r="J12" s="12">
        <v>10</v>
      </c>
      <c r="K12" s="12" t="s">
        <v>13</v>
      </c>
      <c r="L12" s="12">
        <v>21</v>
      </c>
      <c r="M12" s="8"/>
      <c r="N12" s="12"/>
      <c r="O12" s="12"/>
      <c r="P12" s="12"/>
      <c r="Q12" s="8"/>
      <c r="R12" s="12"/>
      <c r="S12" s="12"/>
      <c r="T12" s="12"/>
      <c r="V12" s="14">
        <v>9</v>
      </c>
      <c r="W12" s="9" t="str">
        <f>IF([2]Rezultati!$G$11=[2]Rezultati!$I$11,"9. Rank",IF([2]Rezultati!$G$11&gt;[2]Rezultati!$I$11,[2]Rezultati!$F$11,[2]Rezultati!$D$11))</f>
        <v>Marin / Špindler</v>
      </c>
      <c r="X12" s="16" t="s">
        <v>41</v>
      </c>
    </row>
    <row r="13" spans="2:24" x14ac:dyDescent="0.25">
      <c r="B13" s="27"/>
      <c r="C13" s="5" t="s">
        <v>4</v>
      </c>
      <c r="D13" s="5" t="s">
        <v>1</v>
      </c>
      <c r="E13" s="5" t="s">
        <v>5</v>
      </c>
      <c r="F13" s="12">
        <v>0</v>
      </c>
      <c r="G13" s="12" t="s">
        <v>13</v>
      </c>
      <c r="H13" s="12">
        <v>1</v>
      </c>
      <c r="I13" s="8"/>
      <c r="J13" s="12">
        <v>10</v>
      </c>
      <c r="K13" s="12" t="s">
        <v>13</v>
      </c>
      <c r="L13" s="12">
        <v>21</v>
      </c>
      <c r="M13" s="8"/>
      <c r="N13" s="12"/>
      <c r="O13" s="12"/>
      <c r="P13" s="12"/>
      <c r="Q13" s="8"/>
      <c r="R13" s="12"/>
      <c r="S13" s="12"/>
      <c r="T13" s="12"/>
      <c r="V13" s="14">
        <v>9</v>
      </c>
      <c r="W13" s="9" t="str">
        <f>IF([2]Rezultati!$G$12=[2]Rezultati!$I$12,"9. Rank",IF([2]Rezultati!$G$12&gt;[2]Rezultati!$I$12,[2]Rezultati!$F$12,[2]Rezultati!$D$12))</f>
        <v>Hafner / Perčič</v>
      </c>
      <c r="X13" s="20" t="s">
        <v>42</v>
      </c>
    </row>
    <row r="14" spans="2:24" x14ac:dyDescent="0.25">
      <c r="B14" s="27"/>
      <c r="C14" s="5" t="s">
        <v>2</v>
      </c>
      <c r="D14" s="5" t="s">
        <v>1</v>
      </c>
      <c r="E14" s="5" t="s">
        <v>12</v>
      </c>
      <c r="F14" s="12">
        <v>0</v>
      </c>
      <c r="G14" s="12" t="s">
        <v>13</v>
      </c>
      <c r="H14" s="12">
        <v>1</v>
      </c>
      <c r="I14" s="8"/>
      <c r="J14" s="12">
        <v>13</v>
      </c>
      <c r="K14" s="12" t="s">
        <v>13</v>
      </c>
      <c r="L14" s="12">
        <v>21</v>
      </c>
      <c r="M14" s="8"/>
      <c r="N14" s="12"/>
      <c r="O14" s="12"/>
      <c r="P14" s="12"/>
      <c r="Q14" s="8"/>
      <c r="R14" s="12"/>
      <c r="S14" s="12"/>
      <c r="T14" s="12"/>
      <c r="V14" s="14">
        <v>9</v>
      </c>
      <c r="W14" s="9" t="str">
        <f>IF([2]Rezultati!$G$13=[2]Rezultati!$I$13,"9. Rank",IF([2]Rezultati!$G$13&gt;[2]Rezultati!$I$13,[2]Rezultati!$F$13,[2]Rezultati!$D$13))</f>
        <v>Šenica / Butkovec</v>
      </c>
      <c r="X14" s="20" t="s">
        <v>40</v>
      </c>
    </row>
    <row r="15" spans="2:24" x14ac:dyDescent="0.25">
      <c r="B15" s="27" t="s">
        <v>24</v>
      </c>
      <c r="C15" s="5" t="s">
        <v>9</v>
      </c>
      <c r="D15" s="5" t="s">
        <v>1</v>
      </c>
      <c r="E15" s="5" t="s">
        <v>3</v>
      </c>
      <c r="F15" s="12">
        <v>1</v>
      </c>
      <c r="G15" s="12" t="s">
        <v>13</v>
      </c>
      <c r="H15" s="12">
        <v>0</v>
      </c>
      <c r="I15" s="8"/>
      <c r="J15" s="12">
        <v>23</v>
      </c>
      <c r="K15" s="12" t="s">
        <v>13</v>
      </c>
      <c r="L15" s="12">
        <v>21</v>
      </c>
      <c r="M15" s="8"/>
      <c r="N15" s="12"/>
      <c r="O15" s="12"/>
      <c r="P15" s="12"/>
      <c r="Q15" s="8"/>
      <c r="R15" s="12"/>
      <c r="S15" s="12"/>
      <c r="T15" s="12"/>
    </row>
    <row r="16" spans="2:24" x14ac:dyDescent="0.25">
      <c r="B16" s="27"/>
      <c r="C16" s="5" t="s">
        <v>11</v>
      </c>
      <c r="D16" s="5" t="s">
        <v>1</v>
      </c>
      <c r="E16" s="5" t="s">
        <v>8</v>
      </c>
      <c r="F16" s="12">
        <v>0</v>
      </c>
      <c r="G16" s="12" t="s">
        <v>13</v>
      </c>
      <c r="H16" s="12">
        <v>1</v>
      </c>
      <c r="I16" s="8"/>
      <c r="J16" s="12">
        <v>18</v>
      </c>
      <c r="K16" s="12" t="s">
        <v>13</v>
      </c>
      <c r="L16" s="12">
        <v>21</v>
      </c>
      <c r="M16" s="8"/>
      <c r="N16" s="12"/>
      <c r="O16" s="12"/>
      <c r="P16" s="12"/>
      <c r="Q16" s="8"/>
      <c r="R16" s="12"/>
      <c r="S16" s="12"/>
      <c r="T16" s="12"/>
    </row>
    <row r="17" spans="2:20" x14ac:dyDescent="0.25">
      <c r="B17" s="27" t="s">
        <v>29</v>
      </c>
      <c r="C17" s="5" t="s">
        <v>7</v>
      </c>
      <c r="D17" s="5" t="s">
        <v>1</v>
      </c>
      <c r="E17" s="5" t="s">
        <v>10</v>
      </c>
      <c r="F17" s="12">
        <v>0</v>
      </c>
      <c r="G17" s="12" t="s">
        <v>13</v>
      </c>
      <c r="H17" s="12">
        <v>1</v>
      </c>
      <c r="I17" s="8"/>
      <c r="J17" s="12">
        <v>17</v>
      </c>
      <c r="K17" s="12" t="s">
        <v>13</v>
      </c>
      <c r="L17" s="12">
        <v>21</v>
      </c>
      <c r="M17" s="8"/>
      <c r="N17" s="12"/>
      <c r="O17" s="12"/>
      <c r="P17" s="12"/>
      <c r="Q17" s="8"/>
      <c r="R17" s="12"/>
      <c r="S17" s="12"/>
      <c r="T17" s="12"/>
    </row>
    <row r="18" spans="2:20" x14ac:dyDescent="0.25">
      <c r="B18" s="27"/>
      <c r="C18" s="5" t="s">
        <v>5</v>
      </c>
      <c r="D18" s="5" t="s">
        <v>1</v>
      </c>
      <c r="E18" s="5" t="s">
        <v>12</v>
      </c>
      <c r="F18" s="12">
        <v>0</v>
      </c>
      <c r="G18" s="12" t="s">
        <v>13</v>
      </c>
      <c r="H18" s="12">
        <v>1</v>
      </c>
      <c r="I18" s="8"/>
      <c r="J18" s="12">
        <v>19</v>
      </c>
      <c r="K18" s="12" t="s">
        <v>13</v>
      </c>
      <c r="L18" s="12">
        <v>21</v>
      </c>
      <c r="M18" s="8"/>
      <c r="N18" s="12"/>
      <c r="O18" s="12"/>
      <c r="P18" s="12"/>
      <c r="Q18" s="8"/>
      <c r="R18" s="12"/>
      <c r="S18" s="12"/>
      <c r="T18" s="12"/>
    </row>
    <row r="19" spans="2:20" x14ac:dyDescent="0.25">
      <c r="B19" s="27" t="s">
        <v>30</v>
      </c>
      <c r="C19" s="5" t="s">
        <v>11</v>
      </c>
      <c r="D19" s="5" t="s">
        <v>1</v>
      </c>
      <c r="E19" s="5" t="s">
        <v>10</v>
      </c>
      <c r="F19" s="12">
        <v>0</v>
      </c>
      <c r="G19" s="12" t="s">
        <v>13</v>
      </c>
      <c r="H19" s="12">
        <v>1</v>
      </c>
      <c r="I19" s="8"/>
      <c r="J19" s="12">
        <v>14</v>
      </c>
      <c r="K19" s="12" t="s">
        <v>13</v>
      </c>
      <c r="L19" s="12">
        <v>21</v>
      </c>
      <c r="M19" s="8"/>
      <c r="N19" s="12"/>
      <c r="O19" s="12"/>
      <c r="P19" s="12"/>
      <c r="Q19" s="8"/>
      <c r="R19" s="12"/>
      <c r="S19" s="12"/>
      <c r="T19" s="12"/>
    </row>
    <row r="20" spans="2:20" x14ac:dyDescent="0.25">
      <c r="B20" s="27"/>
      <c r="C20" s="5" t="s">
        <v>3</v>
      </c>
      <c r="D20" s="5" t="s">
        <v>1</v>
      </c>
      <c r="E20" s="5" t="s">
        <v>12</v>
      </c>
      <c r="F20" s="12">
        <v>0</v>
      </c>
      <c r="G20" s="12" t="s">
        <v>13</v>
      </c>
      <c r="H20" s="12">
        <v>1</v>
      </c>
      <c r="I20" s="8"/>
      <c r="J20" s="12">
        <v>14</v>
      </c>
      <c r="K20" s="12" t="s">
        <v>13</v>
      </c>
      <c r="L20" s="12">
        <v>21</v>
      </c>
      <c r="M20" s="8"/>
      <c r="N20" s="12"/>
      <c r="O20" s="12"/>
      <c r="P20" s="12"/>
      <c r="Q20" s="8"/>
      <c r="R20" s="12"/>
      <c r="S20" s="12"/>
      <c r="T20" s="12"/>
    </row>
    <row r="21" spans="2:20" x14ac:dyDescent="0.25">
      <c r="B21" s="27" t="s">
        <v>27</v>
      </c>
      <c r="C21" s="5" t="s">
        <v>9</v>
      </c>
      <c r="D21" s="5" t="s">
        <v>1</v>
      </c>
      <c r="E21" s="5" t="s">
        <v>10</v>
      </c>
      <c r="F21" s="12">
        <v>0</v>
      </c>
      <c r="G21" s="12" t="s">
        <v>13</v>
      </c>
      <c r="H21" s="12">
        <v>1</v>
      </c>
      <c r="I21" s="8"/>
      <c r="J21" s="12">
        <v>15</v>
      </c>
      <c r="K21" s="12" t="s">
        <v>13</v>
      </c>
      <c r="L21" s="12">
        <v>21</v>
      </c>
      <c r="M21" s="8"/>
      <c r="N21" s="12"/>
      <c r="O21" s="12"/>
      <c r="P21" s="12"/>
      <c r="Q21" s="8"/>
      <c r="R21" s="12"/>
      <c r="S21" s="12"/>
      <c r="T21" s="12"/>
    </row>
    <row r="22" spans="2:20" x14ac:dyDescent="0.25">
      <c r="B22" s="27"/>
      <c r="C22" s="5" t="s">
        <v>8</v>
      </c>
      <c r="D22" s="5" t="s">
        <v>1</v>
      </c>
      <c r="E22" s="5" t="s">
        <v>12</v>
      </c>
      <c r="F22" s="12">
        <v>0</v>
      </c>
      <c r="G22" s="12" t="s">
        <v>13</v>
      </c>
      <c r="H22" s="12">
        <v>1</v>
      </c>
      <c r="I22" s="8"/>
      <c r="J22" s="12">
        <v>17</v>
      </c>
      <c r="K22" s="12" t="s">
        <v>13</v>
      </c>
      <c r="L22" s="12">
        <v>21</v>
      </c>
      <c r="M22" s="8"/>
      <c r="N22" s="12"/>
      <c r="O22" s="12"/>
      <c r="P22" s="12"/>
      <c r="Q22" s="8"/>
      <c r="R22" s="12"/>
      <c r="S22" s="12"/>
      <c r="T22" s="12"/>
    </row>
    <row r="23" spans="2:20" x14ac:dyDescent="0.25">
      <c r="B23" s="6" t="s">
        <v>26</v>
      </c>
      <c r="C23" s="5" t="s">
        <v>9</v>
      </c>
      <c r="D23" s="5" t="s">
        <v>1</v>
      </c>
      <c r="E23" s="5" t="s">
        <v>8</v>
      </c>
      <c r="F23" s="12">
        <v>2</v>
      </c>
      <c r="G23" s="12" t="s">
        <v>13</v>
      </c>
      <c r="H23" s="12">
        <v>1</v>
      </c>
      <c r="I23" s="8"/>
      <c r="J23" s="12">
        <v>15</v>
      </c>
      <c r="K23" s="12" t="s">
        <v>13</v>
      </c>
      <c r="L23" s="12">
        <v>6</v>
      </c>
      <c r="M23" s="8"/>
      <c r="N23" s="12">
        <v>15</v>
      </c>
      <c r="O23" s="12" t="s">
        <v>13</v>
      </c>
      <c r="P23" s="12">
        <v>17</v>
      </c>
      <c r="Q23" s="8"/>
      <c r="R23" s="12">
        <v>15</v>
      </c>
      <c r="S23" s="12" t="s">
        <v>13</v>
      </c>
      <c r="T23" s="12">
        <v>10</v>
      </c>
    </row>
    <row r="24" spans="2:20" x14ac:dyDescent="0.25">
      <c r="B24" s="6" t="s">
        <v>25</v>
      </c>
      <c r="C24" s="5" t="s">
        <v>10</v>
      </c>
      <c r="D24" s="5" t="s">
        <v>1</v>
      </c>
      <c r="E24" s="5" t="s">
        <v>12</v>
      </c>
      <c r="F24" s="12">
        <v>1</v>
      </c>
      <c r="G24" s="12" t="s">
        <v>13</v>
      </c>
      <c r="H24" s="12">
        <v>2</v>
      </c>
      <c r="I24" s="8"/>
      <c r="J24" s="12">
        <v>9</v>
      </c>
      <c r="K24" s="12" t="s">
        <v>13</v>
      </c>
      <c r="L24" s="12">
        <v>15</v>
      </c>
      <c r="M24" s="8"/>
      <c r="N24" s="12">
        <v>15</v>
      </c>
      <c r="O24" s="12" t="s">
        <v>13</v>
      </c>
      <c r="P24" s="12">
        <v>8</v>
      </c>
      <c r="Q24" s="8"/>
      <c r="R24" s="12">
        <v>13</v>
      </c>
      <c r="S24" s="12" t="s">
        <v>13</v>
      </c>
      <c r="T24" s="12">
        <v>15</v>
      </c>
    </row>
  </sheetData>
  <mergeCells count="10">
    <mergeCell ref="F2:H2"/>
    <mergeCell ref="N2:P2"/>
    <mergeCell ref="R2:T2"/>
    <mergeCell ref="B15:B16"/>
    <mergeCell ref="B17:B18"/>
    <mergeCell ref="B21:B22"/>
    <mergeCell ref="B3:B6"/>
    <mergeCell ref="B7:B10"/>
    <mergeCell ref="B11:B14"/>
    <mergeCell ref="B19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ženske</vt:lpstr>
      <vt:lpstr>moški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Recepcija2</dc:creator>
  <cp:lastModifiedBy>Uporabnik sistema Windows</cp:lastModifiedBy>
  <dcterms:created xsi:type="dcterms:W3CDTF">2017-05-20T17:14:58Z</dcterms:created>
  <dcterms:modified xsi:type="dcterms:W3CDTF">2017-05-26T06:36:12Z</dcterms:modified>
</cp:coreProperties>
</file>